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380" windowHeight="835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<sst xmlns="http://schemas.openxmlformats.org/spreadsheetml/2006/main" count="21" uniqueCount="15">
  <si>
    <t>ΜΗΝΙΑΙΑ  ΑΠΟΖΗΜΙΩΣΗ</t>
  </si>
  <si>
    <t>ΑΙΘΟΥΣΕΣ  ΟΛΟΗΜΕΡΟΥ</t>
  </si>
  <si>
    <t>Δ/ΝΣΗ Π.Ε.  Ν.  ΗΛΕΙΑΣ</t>
  </si>
  <si>
    <t>ΑΙΘΟΥΣΕΣ ΚΑΝΟΝΙΚΟΥ ΠΡΟΓΡΑΜΜΑΤΟΣ</t>
  </si>
  <si>
    <t>ΚΑΘΑΡΟ ΥΠΟΛΟΙΠΟ ΔΙΚΑΙΟΥΧΟΥ ΑΝΑ ΜΗΝΑ</t>
  </si>
  <si>
    <r>
      <t xml:space="preserve">ΣΥΝΟΛΟ ΕΙΣΦΟΡΩΝ ΓΙΑ ΕΝΣΗΜΑ ΕΡΓΑΖΟΜΕΝΟΥ (15,67% + 23,58%)  </t>
    </r>
    <r>
      <rPr>
        <b/>
        <sz val="11"/>
        <color indexed="16"/>
        <rFont val="Arial Greek"/>
        <family val="0"/>
      </rPr>
      <t>39,25%</t>
    </r>
  </si>
  <si>
    <r>
      <t xml:space="preserve">ΑΜΟΙΒΗ ΚΑΘΑΡΙΣΤΡΙΑΣ ΓΙΑ ΣΥΜΒΑΣΗ     </t>
    </r>
    <r>
      <rPr>
        <b/>
        <u val="single"/>
        <sz val="11"/>
        <rFont val="Arial Greek"/>
        <family val="0"/>
      </rPr>
      <t xml:space="preserve">10 ΜΗΝΩΝ  </t>
    </r>
    <r>
      <rPr>
        <b/>
        <sz val="10"/>
        <rFont val="Arial Greek"/>
        <family val="0"/>
      </rPr>
      <t xml:space="preserve">              ( </t>
    </r>
    <r>
      <rPr>
        <b/>
        <sz val="14"/>
        <rFont val="Arial Greek"/>
        <family val="0"/>
      </rPr>
      <t>*</t>
    </r>
    <r>
      <rPr>
        <b/>
        <sz val="10"/>
        <rFont val="Arial Greek"/>
        <family val="0"/>
      </rPr>
      <t>αναγράφεται στην σύμβαση)</t>
    </r>
  </si>
  <si>
    <r>
      <t xml:space="preserve">ΑΠΟΖΗΜΙΩΣΗ             </t>
    </r>
    <r>
      <rPr>
        <b/>
        <u val="single"/>
        <sz val="11"/>
        <rFont val="Arial Greek"/>
        <family val="0"/>
      </rPr>
      <t>10  ΜΗΝΩΝ</t>
    </r>
  </si>
  <si>
    <r>
      <t xml:space="preserve">ΙΚΑ - ΤΕΑΜ ΜΗΝΙΑΙΑ ΕΙΣΦΟΡΑ ΕΡΓΟΔΟΤΗ </t>
    </r>
    <r>
      <rPr>
        <b/>
        <sz val="10"/>
        <color indexed="16"/>
        <rFont val="Arial Greek"/>
        <family val="0"/>
      </rPr>
      <t>(23,58%)</t>
    </r>
  </si>
  <si>
    <r>
      <t xml:space="preserve">ΙΚΑ - ΤΕΑΜ ΜΗΝΙΑΙΑ ΕΙΣΦΟΡΑ ΕΡΓΑΖΟΜ. </t>
    </r>
    <r>
      <rPr>
        <b/>
        <sz val="10"/>
        <color indexed="16"/>
        <rFont val="Arial Greek"/>
        <family val="0"/>
      </rPr>
      <t>(15,67%)</t>
    </r>
  </si>
  <si>
    <t>ΑΡ. ΑΙΘΟΥΣΩΝ</t>
  </si>
  <si>
    <r>
      <t xml:space="preserve">* ΠΡΟΣΟΧΗ :  Στην περίπτωση που καθαρίζονται αίθουσες </t>
    </r>
    <r>
      <rPr>
        <b/>
        <u val="single"/>
        <sz val="10"/>
        <rFont val="Arial Greek"/>
        <family val="0"/>
      </rPr>
      <t xml:space="preserve">κανονικού προγράμματος και ολοημέρου,  </t>
    </r>
    <r>
      <rPr>
        <b/>
        <sz val="10"/>
        <rFont val="Arial Greek"/>
        <family val="0"/>
      </rPr>
      <t xml:space="preserve"> στην σύμβαση </t>
    </r>
    <r>
      <rPr>
        <b/>
        <u val="single"/>
        <sz val="12"/>
        <rFont val="Arial Greek"/>
        <family val="0"/>
      </rPr>
      <t>αθροίζονται</t>
    </r>
    <r>
      <rPr>
        <b/>
        <sz val="10"/>
        <rFont val="Arial Greek"/>
        <family val="0"/>
      </rPr>
      <t xml:space="preserve"> οι αμοιβές των αιθουσών του κανονικού προγράμματος και του ολοημέρου.   </t>
    </r>
  </si>
  <si>
    <r>
      <t xml:space="preserve">ΑΜΟΙΒΕΣ  ΚΑΘΑΡΙΣΤΡΙΩΝ ( </t>
    </r>
    <r>
      <rPr>
        <b/>
        <u val="single"/>
        <sz val="10"/>
        <rFont val="Arial Greek"/>
        <family val="0"/>
      </rPr>
      <t>με σύμβαση μίσθωσης έργου</t>
    </r>
    <r>
      <rPr>
        <b/>
        <u val="single"/>
        <sz val="16"/>
        <rFont val="Arial Greek"/>
        <family val="0"/>
      </rPr>
      <t xml:space="preserve"> ) ΑΠΟ:  1 - 9 - 2008</t>
    </r>
  </si>
  <si>
    <r>
      <t xml:space="preserve">ΑΜΟΙΒΗ ΚΑΘΑΡΙΣΤΡΙΑΣ ΓΙΑ ΣΥΜΒΑΣΗ     </t>
    </r>
    <r>
      <rPr>
        <b/>
        <u val="single"/>
        <sz val="11"/>
        <rFont val="Arial Greek"/>
        <family val="0"/>
      </rPr>
      <t xml:space="preserve">10 ΜΗΝΩΝ  </t>
    </r>
    <r>
      <rPr>
        <b/>
        <sz val="10"/>
        <rFont val="Arial Greek"/>
        <family val="0"/>
      </rPr>
      <t xml:space="preserve">              ( </t>
    </r>
    <r>
      <rPr>
        <b/>
        <sz val="14"/>
        <rFont val="Arial Greek"/>
        <family val="0"/>
      </rPr>
      <t>*</t>
    </r>
    <r>
      <rPr>
        <b/>
        <sz val="10"/>
        <rFont val="Arial Greek"/>
        <family val="0"/>
      </rPr>
      <t>αναγράφεται στην σύμβαση με τον ΟΣΚ)</t>
    </r>
  </si>
  <si>
    <r>
      <t xml:space="preserve">ΑΠΟΖΗΜΙΩΣΗ             </t>
    </r>
    <r>
      <rPr>
        <b/>
        <u val="single"/>
        <sz val="11"/>
        <rFont val="Arial Greek"/>
        <family val="0"/>
      </rPr>
      <t xml:space="preserve">10  ΜΗΝΩΝ        </t>
    </r>
    <r>
      <rPr>
        <sz val="10"/>
        <rFont val="Arial Greek"/>
        <family val="0"/>
      </rPr>
      <t xml:space="preserve">( </t>
    </r>
    <r>
      <rPr>
        <b/>
        <sz val="10"/>
        <rFont val="Arial Greek"/>
        <family val="0"/>
      </rPr>
      <t>*αναγράφεται στην σύμβαση με την καθαρίστρια)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</si>
</sst>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7">
    <font>
      <sz val="10"/>
      <name val="Arial Greek"/>
      <family val="0"/>
    </font>
    <font>
      <b/>
      <sz val="10"/>
      <name val="Arial Greek"/>
      <family val="0"/>
    </font>
    <font>
      <sz val="12"/>
      <name val="Arial Greek"/>
      <family val="0"/>
    </font>
    <font>
      <b/>
      <sz val="12"/>
      <name val="Arial Greek"/>
      <family val="0"/>
    </font>
    <font>
      <b/>
      <sz val="18"/>
      <name val="Arial Greek"/>
      <family val="0"/>
    </font>
    <font>
      <b/>
      <sz val="16"/>
      <name val="Arial Greek"/>
      <family val="0"/>
    </font>
    <font>
      <b/>
      <u val="single"/>
      <sz val="16"/>
      <name val="Arial Greek"/>
      <family val="0"/>
    </font>
    <font>
      <b/>
      <sz val="10"/>
      <color indexed="16"/>
      <name val="Arial Greek"/>
      <family val="0"/>
    </font>
    <font>
      <b/>
      <sz val="11"/>
      <color indexed="16"/>
      <name val="Arial Greek"/>
      <family val="0"/>
    </font>
    <font>
      <b/>
      <sz val="14"/>
      <name val="Arial Greek"/>
      <family val="0"/>
    </font>
    <font>
      <b/>
      <u val="single"/>
      <sz val="10"/>
      <name val="Arial Greek"/>
      <family val="0"/>
    </font>
    <font>
      <b/>
      <u val="single"/>
      <sz val="12"/>
      <name val="Arial Greek"/>
      <family val="0"/>
    </font>
    <font>
      <b/>
      <u val="single"/>
      <sz val="11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52">
    <xf numFmtId="0" fontId="0" fillId="0" borderId="0" xfId="0" applyAlignment="1">
      <alignment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3" fillId="33" borderId="19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1" fillId="7" borderId="21" xfId="0" applyNumberFormat="1" applyFont="1" applyFill="1" applyBorder="1" applyAlignment="1">
      <alignment horizontal="center" vertical="center" wrapText="1"/>
    </xf>
    <xf numFmtId="164" fontId="2" fillId="7" borderId="22" xfId="0" applyNumberFormat="1" applyFont="1" applyFill="1" applyBorder="1" applyAlignment="1">
      <alignment horizontal="center" vertical="center" wrapText="1"/>
    </xf>
    <xf numFmtId="164" fontId="2" fillId="7" borderId="23" xfId="0" applyNumberFormat="1" applyFont="1" applyFill="1" applyBorder="1" applyAlignment="1">
      <alignment horizontal="center" vertical="center" wrapText="1"/>
    </xf>
    <xf numFmtId="164" fontId="2" fillId="7" borderId="24" xfId="0" applyNumberFormat="1" applyFont="1" applyFill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164" fontId="2" fillId="7" borderId="30" xfId="0" applyNumberFormat="1" applyFont="1" applyFill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7" borderId="32" xfId="0" applyNumberFormat="1" applyFont="1" applyFill="1" applyBorder="1" applyAlignment="1">
      <alignment horizontal="center" vertical="center" wrapText="1"/>
    </xf>
    <xf numFmtId="164" fontId="3" fillId="0" borderId="33" xfId="0" applyNumberFormat="1" applyFont="1" applyBorder="1" applyAlignment="1">
      <alignment horizontal="center" vertical="center" wrapText="1"/>
    </xf>
    <xf numFmtId="164" fontId="3" fillId="0" borderId="34" xfId="0" applyNumberFormat="1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center" vertical="center" wrapText="1"/>
    </xf>
    <xf numFmtId="164" fontId="1" fillId="0" borderId="36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164" fontId="0" fillId="7" borderId="21" xfId="0" applyNumberFormat="1" applyFill="1" applyBorder="1" applyAlignment="1">
      <alignment horizontal="center" vertical="center" wrapText="1"/>
    </xf>
    <xf numFmtId="164" fontId="0" fillId="0" borderId="38" xfId="0" applyNumberForma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00390625" style="3" customWidth="1"/>
    <col min="2" max="2" width="15.125" style="1" bestFit="1" customWidth="1"/>
    <col min="3" max="3" width="13.375" style="1" bestFit="1" customWidth="1"/>
    <col min="4" max="4" width="10.875" style="1" bestFit="1" customWidth="1"/>
    <col min="5" max="5" width="12.375" style="2" customWidth="1"/>
    <col min="6" max="6" width="11.00390625" style="1" bestFit="1" customWidth="1"/>
    <col min="7" max="7" width="16.625" style="2" bestFit="1" customWidth="1"/>
    <col min="8" max="8" width="17.00390625" style="3" customWidth="1"/>
    <col min="9" max="16384" width="9.125" style="3" customWidth="1"/>
  </cols>
  <sheetData>
    <row r="2" spans="1:7" ht="23.25">
      <c r="A2" s="50" t="s">
        <v>2</v>
      </c>
      <c r="B2" s="50"/>
      <c r="C2" s="50"/>
      <c r="D2" s="50"/>
      <c r="E2" s="50"/>
      <c r="F2" s="50"/>
      <c r="G2" s="50"/>
    </row>
    <row r="3" spans="1:8" ht="20.25" customHeight="1">
      <c r="A3" s="51" t="s">
        <v>12</v>
      </c>
      <c r="B3" s="51"/>
      <c r="C3" s="51"/>
      <c r="D3" s="51"/>
      <c r="E3" s="51"/>
      <c r="F3" s="51"/>
      <c r="G3" s="51"/>
      <c r="H3" s="51"/>
    </row>
    <row r="4" spans="1:8" ht="17.25" customHeight="1" thickBot="1">
      <c r="A4" s="51"/>
      <c r="B4" s="51"/>
      <c r="C4" s="51"/>
      <c r="D4" s="51"/>
      <c r="E4" s="51"/>
      <c r="F4" s="51"/>
      <c r="G4" s="51"/>
      <c r="H4" s="51"/>
    </row>
    <row r="5" spans="1:7" ht="21" thickBot="1">
      <c r="A5" s="47" t="s">
        <v>3</v>
      </c>
      <c r="B5" s="48"/>
      <c r="C5" s="48"/>
      <c r="D5" s="48"/>
      <c r="E5" s="48"/>
      <c r="F5" s="48"/>
      <c r="G5" s="49"/>
    </row>
    <row r="6" spans="1:8" ht="102" customHeight="1" thickBot="1">
      <c r="A6" s="45" t="s">
        <v>10</v>
      </c>
      <c r="B6" s="38" t="s">
        <v>14</v>
      </c>
      <c r="C6" s="21" t="s">
        <v>0</v>
      </c>
      <c r="D6" s="44" t="s">
        <v>9</v>
      </c>
      <c r="E6" s="25" t="s">
        <v>4</v>
      </c>
      <c r="F6" s="43" t="s">
        <v>8</v>
      </c>
      <c r="G6" s="29" t="s">
        <v>5</v>
      </c>
      <c r="H6" s="42" t="s">
        <v>13</v>
      </c>
    </row>
    <row r="7" spans="1:8" ht="15.75">
      <c r="A7" s="13">
        <v>1</v>
      </c>
      <c r="B7" s="16">
        <f>(B8-240)</f>
        <v>826</v>
      </c>
      <c r="C7" s="22">
        <f>B7/10</f>
        <v>82.6</v>
      </c>
      <c r="D7" s="14">
        <f>C7*15.67%</f>
        <v>12.94342</v>
      </c>
      <c r="E7" s="26">
        <f>C7-D7</f>
        <v>69.65657999999999</v>
      </c>
      <c r="F7" s="22">
        <f>C7*23.58%</f>
        <v>19.477079999999997</v>
      </c>
      <c r="G7" s="35">
        <f aca="true" t="shared" si="0" ref="G7:G33">D7+F7</f>
        <v>32.4205</v>
      </c>
      <c r="H7" s="39">
        <f>(ROUNDUP(SUM(C7+F7),2)*10)</f>
        <v>1020.8</v>
      </c>
    </row>
    <row r="8" spans="1:8" ht="15.75">
      <c r="A8" s="7">
        <v>2</v>
      </c>
      <c r="B8" s="17">
        <f>(B9-240)</f>
        <v>1066</v>
      </c>
      <c r="C8" s="23">
        <f aca="true" t="shared" si="1" ref="C8:C33">B8/10</f>
        <v>106.6</v>
      </c>
      <c r="D8" s="8">
        <f aca="true" t="shared" si="2" ref="D8:D33">C8*15.67%</f>
        <v>16.70422</v>
      </c>
      <c r="E8" s="27">
        <f aca="true" t="shared" si="3" ref="E8:E33">C8-D8</f>
        <v>89.89578</v>
      </c>
      <c r="F8" s="23">
        <f aca="true" t="shared" si="4" ref="F8:F33">C8*23.58%</f>
        <v>25.136279999999996</v>
      </c>
      <c r="G8" s="36">
        <f t="shared" si="0"/>
        <v>41.84049999999999</v>
      </c>
      <c r="H8" s="40">
        <f>(ROUNDUP(SUM(C8+F8),2)*10)</f>
        <v>1317.3999999999999</v>
      </c>
    </row>
    <row r="9" spans="1:8" ht="15.75">
      <c r="A9" s="7">
        <v>3</v>
      </c>
      <c r="B9" s="17">
        <f>(B10-240)</f>
        <v>1306</v>
      </c>
      <c r="C9" s="23">
        <f t="shared" si="1"/>
        <v>130.6</v>
      </c>
      <c r="D9" s="8">
        <f t="shared" si="2"/>
        <v>20.46502</v>
      </c>
      <c r="E9" s="27">
        <f t="shared" si="3"/>
        <v>110.13498</v>
      </c>
      <c r="F9" s="23">
        <f t="shared" si="4"/>
        <v>30.795479999999998</v>
      </c>
      <c r="G9" s="36">
        <f t="shared" si="0"/>
        <v>51.26049999999999</v>
      </c>
      <c r="H9" s="40">
        <f aca="true" t="shared" si="5" ref="H9:H24">(ROUNDUP(SUM(C9+F9),2)*10)</f>
        <v>1613.9999999999998</v>
      </c>
    </row>
    <row r="10" spans="1:8" ht="15.75">
      <c r="A10" s="7">
        <v>4</v>
      </c>
      <c r="B10" s="17">
        <f>(B11-240)</f>
        <v>1546</v>
      </c>
      <c r="C10" s="23">
        <f t="shared" si="1"/>
        <v>154.6</v>
      </c>
      <c r="D10" s="8">
        <f t="shared" si="2"/>
        <v>24.22582</v>
      </c>
      <c r="E10" s="27">
        <f t="shared" si="3"/>
        <v>130.37418</v>
      </c>
      <c r="F10" s="23">
        <f t="shared" si="4"/>
        <v>36.454679999999996</v>
      </c>
      <c r="G10" s="36">
        <f t="shared" si="0"/>
        <v>60.680499999999995</v>
      </c>
      <c r="H10" s="40">
        <f t="shared" si="5"/>
        <v>1910.6</v>
      </c>
    </row>
    <row r="11" spans="1:8" ht="16.5" thickBot="1">
      <c r="A11" s="7">
        <v>5</v>
      </c>
      <c r="B11" s="18">
        <f>(B12-240)</f>
        <v>1786</v>
      </c>
      <c r="C11" s="23">
        <f t="shared" si="1"/>
        <v>178.6</v>
      </c>
      <c r="D11" s="8">
        <f t="shared" si="2"/>
        <v>27.98662</v>
      </c>
      <c r="E11" s="27">
        <f t="shared" si="3"/>
        <v>150.61338</v>
      </c>
      <c r="F11" s="23">
        <f t="shared" si="4"/>
        <v>42.113879999999995</v>
      </c>
      <c r="G11" s="36">
        <f t="shared" si="0"/>
        <v>70.1005</v>
      </c>
      <c r="H11" s="40">
        <f t="shared" si="5"/>
        <v>2207.2</v>
      </c>
    </row>
    <row r="12" spans="1:8" ht="16.5" thickBot="1">
      <c r="A12" s="7">
        <v>6</v>
      </c>
      <c r="B12" s="19">
        <v>2026</v>
      </c>
      <c r="C12" s="23">
        <f t="shared" si="1"/>
        <v>202.6</v>
      </c>
      <c r="D12" s="8">
        <f t="shared" si="2"/>
        <v>31.74742</v>
      </c>
      <c r="E12" s="27">
        <f t="shared" si="3"/>
        <v>170.85258</v>
      </c>
      <c r="F12" s="23">
        <f t="shared" si="4"/>
        <v>47.77307999999999</v>
      </c>
      <c r="G12" s="36">
        <f t="shared" si="0"/>
        <v>79.5205</v>
      </c>
      <c r="H12" s="40">
        <f t="shared" si="5"/>
        <v>2503.8</v>
      </c>
    </row>
    <row r="13" spans="1:8" ht="15.75">
      <c r="A13" s="7">
        <v>7</v>
      </c>
      <c r="B13" s="17">
        <f>(B12+339)</f>
        <v>2365</v>
      </c>
      <c r="C13" s="23">
        <f t="shared" si="1"/>
        <v>236.5</v>
      </c>
      <c r="D13" s="8">
        <f t="shared" si="2"/>
        <v>37.05955</v>
      </c>
      <c r="E13" s="27">
        <f t="shared" si="3"/>
        <v>199.44045</v>
      </c>
      <c r="F13" s="23">
        <f t="shared" si="4"/>
        <v>55.76669999999999</v>
      </c>
      <c r="G13" s="36">
        <f t="shared" si="0"/>
        <v>92.82624999999999</v>
      </c>
      <c r="H13" s="40">
        <f t="shared" si="5"/>
        <v>2922.7</v>
      </c>
    </row>
    <row r="14" spans="1:8" ht="15.75">
      <c r="A14" s="7">
        <v>8</v>
      </c>
      <c r="B14" s="17">
        <f aca="true" t="shared" si="6" ref="B14:B24">(B13+339)</f>
        <v>2704</v>
      </c>
      <c r="C14" s="23">
        <f t="shared" si="1"/>
        <v>270.4</v>
      </c>
      <c r="D14" s="8">
        <f t="shared" si="2"/>
        <v>42.37168</v>
      </c>
      <c r="E14" s="27">
        <f t="shared" si="3"/>
        <v>228.02831999999998</v>
      </c>
      <c r="F14" s="23">
        <f t="shared" si="4"/>
        <v>63.76031999999999</v>
      </c>
      <c r="G14" s="36">
        <f t="shared" si="0"/>
        <v>106.13199999999999</v>
      </c>
      <c r="H14" s="40">
        <f t="shared" si="5"/>
        <v>3341.7000000000003</v>
      </c>
    </row>
    <row r="15" spans="1:8" ht="15.75">
      <c r="A15" s="7">
        <v>9</v>
      </c>
      <c r="B15" s="17">
        <f t="shared" si="6"/>
        <v>3043</v>
      </c>
      <c r="C15" s="23">
        <f t="shared" si="1"/>
        <v>304.3</v>
      </c>
      <c r="D15" s="8">
        <f t="shared" si="2"/>
        <v>47.68381</v>
      </c>
      <c r="E15" s="27">
        <f t="shared" si="3"/>
        <v>256.61619</v>
      </c>
      <c r="F15" s="23">
        <f t="shared" si="4"/>
        <v>71.75394</v>
      </c>
      <c r="G15" s="36">
        <f t="shared" si="0"/>
        <v>119.43775</v>
      </c>
      <c r="H15" s="40">
        <f t="shared" si="5"/>
        <v>3760.6</v>
      </c>
    </row>
    <row r="16" spans="1:8" ht="15.75">
      <c r="A16" s="7">
        <v>10</v>
      </c>
      <c r="B16" s="17">
        <f t="shared" si="6"/>
        <v>3382</v>
      </c>
      <c r="C16" s="23">
        <f t="shared" si="1"/>
        <v>338.2</v>
      </c>
      <c r="D16" s="8">
        <f t="shared" si="2"/>
        <v>52.99594</v>
      </c>
      <c r="E16" s="27">
        <f t="shared" si="3"/>
        <v>285.20405999999997</v>
      </c>
      <c r="F16" s="23">
        <f t="shared" si="4"/>
        <v>79.74756</v>
      </c>
      <c r="G16" s="36">
        <f t="shared" si="0"/>
        <v>132.74349999999998</v>
      </c>
      <c r="H16" s="40">
        <f t="shared" si="5"/>
        <v>4179.5</v>
      </c>
    </row>
    <row r="17" spans="1:8" ht="15.75">
      <c r="A17" s="7">
        <v>11</v>
      </c>
      <c r="B17" s="17">
        <f t="shared" si="6"/>
        <v>3721</v>
      </c>
      <c r="C17" s="23">
        <f t="shared" si="1"/>
        <v>372.1</v>
      </c>
      <c r="D17" s="8">
        <f t="shared" si="2"/>
        <v>58.30807000000001</v>
      </c>
      <c r="E17" s="27">
        <f t="shared" si="3"/>
        <v>313.79193000000004</v>
      </c>
      <c r="F17" s="23">
        <f t="shared" si="4"/>
        <v>87.74118</v>
      </c>
      <c r="G17" s="36">
        <f t="shared" si="0"/>
        <v>146.04925</v>
      </c>
      <c r="H17" s="40">
        <f t="shared" si="5"/>
        <v>4598.5</v>
      </c>
    </row>
    <row r="18" spans="1:8" ht="15.75">
      <c r="A18" s="7">
        <v>12</v>
      </c>
      <c r="B18" s="17">
        <f t="shared" si="6"/>
        <v>4060</v>
      </c>
      <c r="C18" s="23">
        <f t="shared" si="1"/>
        <v>406</v>
      </c>
      <c r="D18" s="8">
        <f t="shared" si="2"/>
        <v>63.620200000000004</v>
      </c>
      <c r="E18" s="27">
        <f t="shared" si="3"/>
        <v>342.3798</v>
      </c>
      <c r="F18" s="30">
        <f t="shared" si="4"/>
        <v>95.73479999999999</v>
      </c>
      <c r="G18" s="36">
        <f t="shared" si="0"/>
        <v>159.355</v>
      </c>
      <c r="H18" s="40">
        <f t="shared" si="5"/>
        <v>5017.4</v>
      </c>
    </row>
    <row r="19" spans="1:8" ht="15.75">
      <c r="A19" s="7">
        <v>13</v>
      </c>
      <c r="B19" s="17">
        <f t="shared" si="6"/>
        <v>4399</v>
      </c>
      <c r="C19" s="23">
        <f t="shared" si="1"/>
        <v>439.9</v>
      </c>
      <c r="D19" s="8">
        <f t="shared" si="2"/>
        <v>68.93233</v>
      </c>
      <c r="E19" s="27">
        <f t="shared" si="3"/>
        <v>370.96767</v>
      </c>
      <c r="F19" s="30">
        <f t="shared" si="4"/>
        <v>103.72841999999999</v>
      </c>
      <c r="G19" s="36">
        <f t="shared" si="0"/>
        <v>172.66074999999998</v>
      </c>
      <c r="H19" s="40">
        <f t="shared" si="5"/>
        <v>5436.3</v>
      </c>
    </row>
    <row r="20" spans="1:8" ht="15.75">
      <c r="A20" s="7">
        <v>14</v>
      </c>
      <c r="B20" s="17">
        <f t="shared" si="6"/>
        <v>4738</v>
      </c>
      <c r="C20" s="23">
        <f t="shared" si="1"/>
        <v>473.8</v>
      </c>
      <c r="D20" s="8">
        <f t="shared" si="2"/>
        <v>74.24446</v>
      </c>
      <c r="E20" s="27">
        <f t="shared" si="3"/>
        <v>399.55554</v>
      </c>
      <c r="F20" s="30">
        <f t="shared" si="4"/>
        <v>111.72203999999999</v>
      </c>
      <c r="G20" s="36">
        <f t="shared" si="0"/>
        <v>185.9665</v>
      </c>
      <c r="H20" s="40">
        <f t="shared" si="5"/>
        <v>5855.299999999999</v>
      </c>
    </row>
    <row r="21" spans="1:8" ht="15.75">
      <c r="A21" s="7">
        <v>15</v>
      </c>
      <c r="B21" s="17">
        <f t="shared" si="6"/>
        <v>5077</v>
      </c>
      <c r="C21" s="23">
        <f t="shared" si="1"/>
        <v>507.7</v>
      </c>
      <c r="D21" s="8">
        <f t="shared" si="2"/>
        <v>79.55659</v>
      </c>
      <c r="E21" s="27">
        <f t="shared" si="3"/>
        <v>428.14341</v>
      </c>
      <c r="F21" s="30">
        <f t="shared" si="4"/>
        <v>119.71565999999999</v>
      </c>
      <c r="G21" s="36">
        <f t="shared" si="0"/>
        <v>199.27224999999999</v>
      </c>
      <c r="H21" s="40">
        <f t="shared" si="5"/>
        <v>6274.2</v>
      </c>
    </row>
    <row r="22" spans="1:8" ht="15.75">
      <c r="A22" s="7">
        <v>16</v>
      </c>
      <c r="B22" s="17">
        <f t="shared" si="6"/>
        <v>5416</v>
      </c>
      <c r="C22" s="23">
        <f t="shared" si="1"/>
        <v>541.6</v>
      </c>
      <c r="D22" s="8">
        <f t="shared" si="2"/>
        <v>84.86872000000001</v>
      </c>
      <c r="E22" s="27">
        <f t="shared" si="3"/>
        <v>456.73128</v>
      </c>
      <c r="F22" s="30">
        <f t="shared" si="4"/>
        <v>127.70927999999999</v>
      </c>
      <c r="G22" s="36">
        <f t="shared" si="0"/>
        <v>212.578</v>
      </c>
      <c r="H22" s="40">
        <f t="shared" si="5"/>
        <v>6693.099999999999</v>
      </c>
    </row>
    <row r="23" spans="1:8" ht="15.75">
      <c r="A23" s="7">
        <v>17</v>
      </c>
      <c r="B23" s="17">
        <f t="shared" si="6"/>
        <v>5755</v>
      </c>
      <c r="C23" s="23">
        <f t="shared" si="1"/>
        <v>575.5</v>
      </c>
      <c r="D23" s="8">
        <f t="shared" si="2"/>
        <v>90.18085</v>
      </c>
      <c r="E23" s="27">
        <f t="shared" si="3"/>
        <v>485.31915</v>
      </c>
      <c r="F23" s="30">
        <f t="shared" si="4"/>
        <v>135.7029</v>
      </c>
      <c r="G23" s="36">
        <f t="shared" si="0"/>
        <v>225.88375000000002</v>
      </c>
      <c r="H23" s="40">
        <f t="shared" si="5"/>
        <v>7112.1</v>
      </c>
    </row>
    <row r="24" spans="1:8" ht="16.5" thickBot="1">
      <c r="A24" s="9">
        <v>18</v>
      </c>
      <c r="B24" s="20">
        <f t="shared" si="6"/>
        <v>6094</v>
      </c>
      <c r="C24" s="24">
        <f t="shared" si="1"/>
        <v>609.4</v>
      </c>
      <c r="D24" s="10">
        <f t="shared" si="2"/>
        <v>95.49298</v>
      </c>
      <c r="E24" s="28">
        <f t="shared" si="3"/>
        <v>513.90702</v>
      </c>
      <c r="F24" s="24">
        <f t="shared" si="4"/>
        <v>143.69652</v>
      </c>
      <c r="G24" s="37">
        <f t="shared" si="0"/>
        <v>239.1895</v>
      </c>
      <c r="H24" s="41">
        <f t="shared" si="5"/>
        <v>7531</v>
      </c>
    </row>
    <row r="25" spans="1:7" ht="9.75" customHeight="1">
      <c r="A25" s="4"/>
      <c r="B25" s="5"/>
      <c r="C25" s="5"/>
      <c r="D25" s="5"/>
      <c r="E25" s="6"/>
      <c r="F25" s="5"/>
      <c r="G25" s="6"/>
    </row>
    <row r="26" spans="1:7" ht="9.75" customHeight="1" thickBot="1">
      <c r="A26" s="4"/>
      <c r="B26" s="5"/>
      <c r="C26" s="5"/>
      <c r="D26" s="5"/>
      <c r="E26" s="6"/>
      <c r="F26" s="5"/>
      <c r="G26" s="6"/>
    </row>
    <row r="27" spans="1:7" ht="27" customHeight="1" thickBot="1">
      <c r="A27" s="47" t="s">
        <v>1</v>
      </c>
      <c r="B27" s="48"/>
      <c r="C27" s="48"/>
      <c r="D27" s="48"/>
      <c r="E27" s="48"/>
      <c r="F27" s="48"/>
      <c r="G27" s="49"/>
    </row>
    <row r="28" spans="1:8" ht="85.5" customHeight="1" thickBot="1">
      <c r="A28" s="45" t="s">
        <v>10</v>
      </c>
      <c r="B28" s="38" t="s">
        <v>7</v>
      </c>
      <c r="C28" s="21" t="s">
        <v>0</v>
      </c>
      <c r="D28" s="44" t="s">
        <v>9</v>
      </c>
      <c r="E28" s="25" t="s">
        <v>4</v>
      </c>
      <c r="F28" s="43" t="s">
        <v>8</v>
      </c>
      <c r="G28" s="38" t="s">
        <v>5</v>
      </c>
      <c r="H28" s="42" t="s">
        <v>6</v>
      </c>
    </row>
    <row r="29" spans="1:8" ht="16.5" thickBot="1">
      <c r="A29" s="15">
        <v>1</v>
      </c>
      <c r="B29" s="19">
        <v>339</v>
      </c>
      <c r="C29" s="22">
        <f t="shared" si="1"/>
        <v>33.9</v>
      </c>
      <c r="D29" s="14">
        <f t="shared" si="2"/>
        <v>5.31213</v>
      </c>
      <c r="E29" s="26">
        <f t="shared" si="3"/>
        <v>28.58787</v>
      </c>
      <c r="F29" s="22">
        <f t="shared" si="4"/>
        <v>7.993619999999999</v>
      </c>
      <c r="G29" s="35">
        <f t="shared" si="0"/>
        <v>13.30575</v>
      </c>
      <c r="H29" s="39">
        <f>(ROUNDUP(SUM(C29+F29),2)*10)</f>
        <v>419</v>
      </c>
    </row>
    <row r="30" spans="1:8" ht="15.75">
      <c r="A30" s="11">
        <v>2</v>
      </c>
      <c r="B30" s="17">
        <f>339*2</f>
        <v>678</v>
      </c>
      <c r="C30" s="23">
        <f t="shared" si="1"/>
        <v>67.8</v>
      </c>
      <c r="D30" s="8">
        <f t="shared" si="2"/>
        <v>10.62426</v>
      </c>
      <c r="E30" s="27">
        <f t="shared" si="3"/>
        <v>57.17574</v>
      </c>
      <c r="F30" s="30">
        <f t="shared" si="4"/>
        <v>15.987239999999998</v>
      </c>
      <c r="G30" s="36">
        <f t="shared" si="0"/>
        <v>26.6115</v>
      </c>
      <c r="H30" s="40">
        <f>(ROUNDUP(SUM(C30+F30),2)*10)</f>
        <v>837.9000000000001</v>
      </c>
    </row>
    <row r="31" spans="1:8" ht="15.75">
      <c r="A31" s="11">
        <v>3</v>
      </c>
      <c r="B31" s="32">
        <f>339*3</f>
        <v>1017</v>
      </c>
      <c r="C31" s="23">
        <f t="shared" si="1"/>
        <v>101.7</v>
      </c>
      <c r="D31" s="8">
        <f t="shared" si="2"/>
        <v>15.936390000000001</v>
      </c>
      <c r="E31" s="27">
        <f t="shared" si="3"/>
        <v>85.76361</v>
      </c>
      <c r="F31" s="30">
        <f t="shared" si="4"/>
        <v>23.98086</v>
      </c>
      <c r="G31" s="36">
        <f t="shared" si="0"/>
        <v>39.91725</v>
      </c>
      <c r="H31" s="40">
        <f>(ROUNDUP(SUM(C31+F31),2)*10)</f>
        <v>1256.9</v>
      </c>
    </row>
    <row r="32" spans="1:8" ht="15.75">
      <c r="A32" s="11">
        <v>4</v>
      </c>
      <c r="B32" s="32">
        <f>339*4</f>
        <v>1356</v>
      </c>
      <c r="C32" s="23">
        <f t="shared" si="1"/>
        <v>135.6</v>
      </c>
      <c r="D32" s="8">
        <f t="shared" si="2"/>
        <v>21.24852</v>
      </c>
      <c r="E32" s="27">
        <f t="shared" si="3"/>
        <v>114.35148</v>
      </c>
      <c r="F32" s="30">
        <f t="shared" si="4"/>
        <v>31.974479999999996</v>
      </c>
      <c r="G32" s="36">
        <f t="shared" si="0"/>
        <v>53.223</v>
      </c>
      <c r="H32" s="40">
        <f>(ROUNDUP(SUM(C32+F32),2)*10)</f>
        <v>1675.7999999999997</v>
      </c>
    </row>
    <row r="33" spans="1:8" ht="16.5" thickBot="1">
      <c r="A33" s="9">
        <v>5</v>
      </c>
      <c r="B33" s="33">
        <f>339*5</f>
        <v>1695</v>
      </c>
      <c r="C33" s="34">
        <f t="shared" si="1"/>
        <v>169.5</v>
      </c>
      <c r="D33" s="12">
        <f t="shared" si="2"/>
        <v>26.560650000000003</v>
      </c>
      <c r="E33" s="31">
        <f t="shared" si="3"/>
        <v>142.93935</v>
      </c>
      <c r="F33" s="24">
        <f t="shared" si="4"/>
        <v>39.9681</v>
      </c>
      <c r="G33" s="37">
        <f t="shared" si="0"/>
        <v>66.52875</v>
      </c>
      <c r="H33" s="41">
        <f>(ROUNDUP(SUM(C33+F33),2)*10)</f>
        <v>2094.7</v>
      </c>
    </row>
    <row r="35" spans="1:8" ht="15" customHeight="1">
      <c r="A35" s="46" t="s">
        <v>11</v>
      </c>
      <c r="B35" s="46"/>
      <c r="C35" s="46"/>
      <c r="D35" s="46"/>
      <c r="E35" s="46"/>
      <c r="F35" s="46"/>
      <c r="G35" s="46"/>
      <c r="H35" s="46"/>
    </row>
    <row r="36" spans="1:8" ht="18" customHeight="1">
      <c r="A36" s="46"/>
      <c r="B36" s="46"/>
      <c r="C36" s="46"/>
      <c r="D36" s="46"/>
      <c r="E36" s="46"/>
      <c r="F36" s="46"/>
      <c r="G36" s="46"/>
      <c r="H36" s="46"/>
    </row>
  </sheetData>
  <sheetProtection/>
  <mergeCells count="5">
    <mergeCell ref="A35:H36"/>
    <mergeCell ref="A27:G27"/>
    <mergeCell ref="A2:G2"/>
    <mergeCell ref="A5:G5"/>
    <mergeCell ref="A3:H4"/>
  </mergeCells>
  <printOptions/>
  <pageMargins left="0.35433070866141736" right="0.15748031496062992" top="0.3937007874015748" bottom="0.4724409448818898" header="0.15748031496062992" footer="0.2362204724409449"/>
  <pageSetup horizontalDpi="600" verticalDpi="600" orientation="portrait" r:id="rId1"/>
  <headerFooter alignWithMargins="0">
    <oddHeader>&amp;LΑΜΟΙΒΕΣ ΚΑΘΑΡΙΣΤΡΙΩΝ ΜΕ ΣΥΜΒΑΣΗ  ΜΙΣΘ. ΕΡΓΟΥ&amp;RΣελίδα &amp;P από &amp;N</oddHeader>
    <oddFooter>&amp;Lhttp://dipe.ilei.sch.gr/ekpth/apologi.htm&amp;R&amp;"Arial Greek,Έντονη γραφή"ΙΣΧΥΕΙ ΑΠΟ:  1-9-2008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H.P.C.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Κωνσταντίνος Αντωνίου</dc:creator>
  <cp:keywords/>
  <dc:description/>
  <cp:lastModifiedBy>Κωνσταντίνος Αντωνίου</cp:lastModifiedBy>
  <cp:lastPrinted>2009-05-27T08:49:23Z</cp:lastPrinted>
  <dcterms:created xsi:type="dcterms:W3CDTF">2003-08-31T16:08:49Z</dcterms:created>
  <dcterms:modified xsi:type="dcterms:W3CDTF">2009-05-27T08:49:27Z</dcterms:modified>
  <cp:category/>
  <cp:version/>
  <cp:contentType/>
  <cp:contentStatus/>
</cp:coreProperties>
</file>